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840" windowHeight="12525"/>
  </bookViews>
  <sheets>
    <sheet name="VL KKCHO A50-1" sheetId="1" r:id="rId1"/>
  </sheets>
  <calcPr calcId="145621"/>
</workbook>
</file>

<file path=xl/calcChain.xml><?xml version="1.0" encoding="utf-8"?>
<calcChain xmlns="http://schemas.openxmlformats.org/spreadsheetml/2006/main">
  <c r="O26" i="1" l="1"/>
  <c r="P26" i="1" s="1"/>
  <c r="R26" i="1" s="1"/>
  <c r="O37" i="1"/>
  <c r="P37" i="1" s="1"/>
  <c r="R37" i="1" s="1"/>
  <c r="O20" i="1"/>
  <c r="P20" i="1" s="1"/>
  <c r="R20" i="1" s="1"/>
  <c r="O21" i="1"/>
  <c r="P21" i="1" s="1"/>
  <c r="R21" i="1" s="1"/>
  <c r="O34" i="1"/>
  <c r="P34" i="1" s="1"/>
  <c r="R34" i="1" s="1"/>
  <c r="O35" i="1"/>
  <c r="P35" i="1" s="1"/>
  <c r="R35" i="1" s="1"/>
  <c r="O32" i="1"/>
  <c r="P32" i="1" s="1"/>
  <c r="R32" i="1" s="1"/>
  <c r="O19" i="1"/>
  <c r="P19" i="1" s="1"/>
  <c r="R19" i="1" s="1"/>
  <c r="O16" i="1"/>
  <c r="P16" i="1" s="1"/>
  <c r="R16" i="1" s="1"/>
  <c r="O15" i="1"/>
  <c r="P15" i="1" s="1"/>
  <c r="R15" i="1" s="1"/>
  <c r="O24" i="1"/>
  <c r="P24" i="1" s="1"/>
  <c r="R24" i="1" s="1"/>
  <c r="O22" i="1"/>
  <c r="P22" i="1" s="1"/>
  <c r="R22" i="1" s="1"/>
  <c r="O23" i="1"/>
  <c r="P23" i="1" s="1"/>
  <c r="R23" i="1" s="1"/>
  <c r="O27" i="1"/>
  <c r="P27" i="1" s="1"/>
  <c r="R27" i="1" s="1"/>
  <c r="O25" i="1"/>
  <c r="P25" i="1" s="1"/>
  <c r="R25" i="1" s="1"/>
  <c r="O30" i="1"/>
  <c r="P30" i="1" s="1"/>
  <c r="R30" i="1" s="1"/>
  <c r="O29" i="1"/>
  <c r="P29" i="1" s="1"/>
  <c r="R29" i="1" s="1"/>
  <c r="O28" i="1"/>
  <c r="P28" i="1" s="1"/>
  <c r="R28" i="1" s="1"/>
  <c r="O17" i="1"/>
  <c r="P17" i="1" s="1"/>
  <c r="R17" i="1" s="1"/>
  <c r="O36" i="1"/>
  <c r="P36" i="1" s="1"/>
  <c r="R36" i="1" s="1"/>
  <c r="O31" i="1"/>
  <c r="P31" i="1" s="1"/>
  <c r="R31" i="1" s="1"/>
  <c r="O18" i="1"/>
  <c r="P18" i="1" s="1"/>
  <c r="R18" i="1" s="1"/>
  <c r="O14" i="1"/>
  <c r="P14" i="1" s="1"/>
  <c r="R14" i="1" s="1"/>
  <c r="O33" i="1"/>
  <c r="P33" i="1" s="1"/>
  <c r="R33" i="1" s="1"/>
  <c r="O13" i="1"/>
  <c r="P13" i="1" s="1"/>
  <c r="H26" i="1"/>
  <c r="Q26" i="1" s="1"/>
  <c r="H37" i="1"/>
  <c r="Q37" i="1" s="1"/>
  <c r="H20" i="1"/>
  <c r="Q20" i="1" s="1"/>
  <c r="H21" i="1"/>
  <c r="Q21" i="1" s="1"/>
  <c r="H34" i="1"/>
  <c r="Q34" i="1" s="1"/>
  <c r="H35" i="1"/>
  <c r="Q35" i="1" s="1"/>
  <c r="H32" i="1"/>
  <c r="Q32" i="1" s="1"/>
  <c r="H19" i="1"/>
  <c r="Q19" i="1" s="1"/>
  <c r="H16" i="1"/>
  <c r="Q16" i="1" s="1"/>
  <c r="H15" i="1"/>
  <c r="Q15" i="1" s="1"/>
  <c r="H24" i="1"/>
  <c r="Q24" i="1" s="1"/>
  <c r="H22" i="1"/>
  <c r="Q22" i="1" s="1"/>
  <c r="H23" i="1"/>
  <c r="Q23" i="1" s="1"/>
  <c r="H27" i="1"/>
  <c r="Q27" i="1" s="1"/>
  <c r="H25" i="1"/>
  <c r="Q25" i="1" s="1"/>
  <c r="H30" i="1"/>
  <c r="Q30" i="1" s="1"/>
  <c r="H29" i="1"/>
  <c r="Q29" i="1" s="1"/>
  <c r="H28" i="1"/>
  <c r="Q28" i="1" s="1"/>
  <c r="H17" i="1"/>
  <c r="Q17" i="1" s="1"/>
  <c r="H36" i="1"/>
  <c r="Q36" i="1" s="1"/>
  <c r="H31" i="1"/>
  <c r="Q31" i="1" s="1"/>
  <c r="H18" i="1"/>
  <c r="Q18" i="1" s="1"/>
  <c r="H14" i="1"/>
  <c r="Q14" i="1" s="1"/>
  <c r="H33" i="1"/>
  <c r="Q33" i="1" s="1"/>
  <c r="H13" i="1"/>
  <c r="M38" i="1"/>
  <c r="M39" i="1" s="1"/>
  <c r="N38" i="1"/>
  <c r="N39" i="1" s="1"/>
  <c r="O38" i="1" l="1"/>
  <c r="O39" i="1" s="1"/>
  <c r="S25" i="1"/>
  <c r="S35" i="1"/>
  <c r="S29" i="1"/>
  <c r="S20" i="1"/>
  <c r="S37" i="1"/>
  <c r="S16" i="1"/>
  <c r="S24" i="1"/>
  <c r="S15" i="1"/>
  <c r="S33" i="1"/>
  <c r="S17" i="1"/>
  <c r="S19" i="1"/>
  <c r="S14" i="1"/>
  <c r="S34" i="1"/>
  <c r="S31" i="1"/>
  <c r="S22" i="1"/>
  <c r="S30" i="1"/>
  <c r="S21" i="1"/>
  <c r="S18" i="1"/>
  <c r="S23" i="1"/>
  <c r="S32" i="1"/>
  <c r="S36" i="1"/>
  <c r="S27" i="1"/>
  <c r="S26" i="1"/>
  <c r="F38" i="1"/>
  <c r="F39" i="1" s="1"/>
  <c r="G38" i="1"/>
  <c r="G39" i="1" s="1"/>
  <c r="I38" i="1"/>
  <c r="I39" i="1" s="1"/>
  <c r="J38" i="1"/>
  <c r="J39" i="1" s="1"/>
  <c r="K38" i="1"/>
  <c r="K39" i="1" s="1"/>
  <c r="L38" i="1"/>
  <c r="L39" i="1" s="1"/>
  <c r="R38" i="1"/>
  <c r="R39" i="1" s="1"/>
  <c r="E38" i="1"/>
  <c r="E39" i="1" s="1"/>
  <c r="H38" i="1" l="1"/>
  <c r="H39" i="1" s="1"/>
  <c r="P38" i="1"/>
  <c r="P39" i="1" s="1"/>
  <c r="S28" i="1" l="1"/>
  <c r="Q38" i="1"/>
  <c r="Q39" i="1" s="1"/>
</calcChain>
</file>

<file path=xl/comments1.xml><?xml version="1.0" encoding="utf-8"?>
<comments xmlns="http://schemas.openxmlformats.org/spreadsheetml/2006/main">
  <authors>
    <author>bursova</author>
    <author>Microsoft</author>
  </authors>
  <commentList>
    <comment ref="E12" authorId="0">
      <text>
        <r>
          <rPr>
            <sz val="8"/>
            <color indexed="81"/>
            <rFont val="Tahoma"/>
            <family val="2"/>
            <charset val="238"/>
          </rPr>
          <t>číslo úlohy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H12" authorId="0">
      <text>
        <r>
          <rPr>
            <sz val="8"/>
            <color indexed="81"/>
            <rFont val="Tahoma"/>
            <family val="2"/>
            <charset val="238"/>
          </rPr>
          <t xml:space="preserve">body
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I12" authorId="1">
      <text>
        <r>
          <rPr>
            <b/>
            <sz val="9"/>
            <color indexed="81"/>
            <rFont val="Tahoma"/>
            <family val="2"/>
            <charset val="238"/>
          </rPr>
          <t>Microsoft:</t>
        </r>
        <r>
          <rPr>
            <sz val="9"/>
            <color indexed="81"/>
            <rFont val="Tahoma"/>
            <family val="2"/>
            <charset val="238"/>
          </rPr>
          <t xml:space="preserve">
čislo úlohy
</t>
        </r>
      </text>
    </comment>
    <comment ref="O12" authorId="1">
      <text>
        <r>
          <rPr>
            <b/>
            <sz val="9"/>
            <color indexed="81"/>
            <rFont val="Tahoma"/>
            <family val="2"/>
            <charset val="238"/>
          </rPr>
          <t>Microsoft:</t>
        </r>
        <r>
          <rPr>
            <sz val="9"/>
            <color indexed="81"/>
            <rFont val="Tahoma"/>
            <family val="2"/>
            <charset val="238"/>
          </rPr>
          <t xml:space="preserve">
pomocné body
</t>
        </r>
      </text>
    </comment>
    <comment ref="P12" authorId="1">
      <text>
        <r>
          <rPr>
            <b/>
            <sz val="9"/>
            <color indexed="81"/>
            <rFont val="Tahoma"/>
            <family val="2"/>
            <charset val="238"/>
          </rPr>
          <t>Microsoft:</t>
        </r>
        <r>
          <rPr>
            <sz val="9"/>
            <color indexed="81"/>
            <rFont val="Tahoma"/>
            <family val="2"/>
            <charset val="238"/>
          </rPr>
          <t xml:space="preserve">
body
</t>
        </r>
      </text>
    </comment>
    <comment ref="E13" authorId="0">
      <text>
        <r>
          <rPr>
            <sz val="8"/>
            <color indexed="81"/>
            <rFont val="Tahoma"/>
            <family val="2"/>
            <charset val="238"/>
          </rPr>
          <t xml:space="preserve">max. počet bodov (b), ktorý možno za danú úlohu získať
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I13" authorId="1">
      <text>
        <r>
          <rPr>
            <b/>
            <sz val="9"/>
            <color indexed="81"/>
            <rFont val="Tahoma"/>
            <family val="2"/>
            <charset val="238"/>
          </rPr>
          <t>Microsoft:</t>
        </r>
        <r>
          <rPr>
            <sz val="9"/>
            <color indexed="81"/>
            <rFont val="Tahoma"/>
            <family val="2"/>
            <charset val="238"/>
          </rPr>
          <t xml:space="preserve">
max. počet pomocných bodov(pb)
ktorý možno za danú
úlohu získať
</t>
        </r>
      </text>
    </comment>
  </commentList>
</comments>
</file>

<file path=xl/sharedStrings.xml><?xml version="1.0" encoding="utf-8"?>
<sst xmlns="http://schemas.openxmlformats.org/spreadsheetml/2006/main" count="129" uniqueCount="83">
  <si>
    <t>Priezvisko, meno</t>
  </si>
  <si>
    <t>body</t>
  </si>
  <si>
    <t>Teória</t>
  </si>
  <si>
    <t>spolu</t>
  </si>
  <si>
    <t>Prax</t>
  </si>
  <si>
    <t>Pripravoval(a)</t>
  </si>
  <si>
    <t>Priemerný bodový zisk</t>
  </si>
  <si>
    <t>% úspešnosti</t>
  </si>
  <si>
    <t>b</t>
  </si>
  <si>
    <t>Poradie</t>
  </si>
  <si>
    <t>Názov a adresa školy</t>
  </si>
  <si>
    <t>SPOLU</t>
  </si>
  <si>
    <t>ÚR</t>
  </si>
  <si>
    <t>Súťaž číslo</t>
  </si>
  <si>
    <t xml:space="preserve"> min. 40</t>
  </si>
  <si>
    <t>RNDr. Rastislav Serbin, PhD.</t>
  </si>
  <si>
    <t>-</t>
  </si>
  <si>
    <t xml:space="preserve"> </t>
  </si>
  <si>
    <t>Polyácsko, Martin</t>
  </si>
  <si>
    <t>2</t>
  </si>
  <si>
    <t>3</t>
  </si>
  <si>
    <t>4</t>
  </si>
  <si>
    <t>5</t>
  </si>
  <si>
    <t>6</t>
  </si>
  <si>
    <t>pb</t>
  </si>
  <si>
    <t>Krišandová, Lenka</t>
  </si>
  <si>
    <t>G., Javorová 16, SNV</t>
  </si>
  <si>
    <t>RNDr. Mária Kubenková</t>
  </si>
  <si>
    <t>Rusin, Marek</t>
  </si>
  <si>
    <t>Jusko, Tomáš</t>
  </si>
  <si>
    <t>Mižíková, Alexandra</t>
  </si>
  <si>
    <t>Mulidkán, Dominik</t>
  </si>
  <si>
    <t>Hatalová, Radoslava</t>
  </si>
  <si>
    <t>Bukšár, Matej</t>
  </si>
  <si>
    <t>Polák, Marcel</t>
  </si>
  <si>
    <t>Lipták, Andrej</t>
  </si>
  <si>
    <t>Demčáková, Katarína</t>
  </si>
  <si>
    <t>Kirnágová, Andrea</t>
  </si>
  <si>
    <t>Hrehor, Martin</t>
  </si>
  <si>
    <t>Verešová, Sofia</t>
  </si>
  <si>
    <t>Krišta, Dárius</t>
  </si>
  <si>
    <t>Hajduk, Robin</t>
  </si>
  <si>
    <t>Macko, Ján</t>
  </si>
  <si>
    <t>Sanislo, Tomáš</t>
  </si>
  <si>
    <t>Novák, Samuel</t>
  </si>
  <si>
    <t>Pirč, Róbert</t>
  </si>
  <si>
    <t>Pavlik, Milan</t>
  </si>
  <si>
    <t>Balázs, Abaházi</t>
  </si>
  <si>
    <t>Magočiová, Miriam</t>
  </si>
  <si>
    <t>Magyarová, Bianka</t>
  </si>
  <si>
    <t>Gymnázium, Šrobárova 1, KE</t>
  </si>
  <si>
    <t>EGJAK, Košice</t>
  </si>
  <si>
    <t>Gymnázium, Trebišovská 12, KE</t>
  </si>
  <si>
    <t>Gymnázium, Školská 7, SNV</t>
  </si>
  <si>
    <t>Gymnázium, Krompachy</t>
  </si>
  <si>
    <t>GPH, Michalovce</t>
  </si>
  <si>
    <t>Gymnázium, PJŠ, Rožňava</t>
  </si>
  <si>
    <t>Gymnázium, Poštová 9, KE</t>
  </si>
  <si>
    <t>Gymnázium, Ľ. Štúra, Michalovce</t>
  </si>
  <si>
    <t>Gymnázium, Veľké Kapušany</t>
  </si>
  <si>
    <t>Gymnázium, Alejová 1, Košice</t>
  </si>
  <si>
    <t>Gymnázium, Komenského 32, TV</t>
  </si>
  <si>
    <t>RNDr. Gabriela Podracká</t>
  </si>
  <si>
    <t>Mgr. Malvína Černáková</t>
  </si>
  <si>
    <t>RNDr. Darina Švihrová</t>
  </si>
  <si>
    <t>RNDr. Andrea Ivanová</t>
  </si>
  <si>
    <t>Mgr. Jolana Szanková</t>
  </si>
  <si>
    <t>RNDr. Anna Ihnátková</t>
  </si>
  <si>
    <t>RNDr. Ľ. Bertičová</t>
  </si>
  <si>
    <t>Ing. Renáta Szerbin</t>
  </si>
  <si>
    <t>Mgr. Petra Letošníková</t>
  </si>
  <si>
    <t>RNDr. Erika Macejková</t>
  </si>
  <si>
    <t>RNDr. Mária Tóthová</t>
  </si>
  <si>
    <t>RNDr. Monika Martinková</t>
  </si>
  <si>
    <t>RNDr. Katarína Pindrochová</t>
  </si>
  <si>
    <t>RNDr.Katarína Pindrochová</t>
  </si>
  <si>
    <t xml:space="preserve">CENTRUM VOĽNÉHO ČASU - REGIONÁLNE CENTRUM MLÁDEŽE
STROJÁRENSKÁ 3, 040 01 KOŠICE
KRAJSKÁ KOMISIA CHEMICKEJ OLYMPIÁDY 
Moyzesova 11, 040 01 Košice
</t>
  </si>
  <si>
    <t xml:space="preserve">                                                                                               Košický kraj, 18. 5. 2017, PF UPJŠ, Kostlivého 2, Košice </t>
  </si>
  <si>
    <t xml:space="preserve">                                                                                                      53. ročník, školský rok 2016/2017, kategória C</t>
  </si>
  <si>
    <t>Ing. Erika Munková</t>
  </si>
  <si>
    <t xml:space="preserve">        riaditeľka CVČ</t>
  </si>
  <si>
    <t xml:space="preserve">                  predseda KKCHO v Košiciach</t>
  </si>
  <si>
    <t xml:space="preserve">                                                               Výsledková listina krajského kola Chemickej olympiády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</si>
</sst>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sz val="16"/>
      <name val="Arial CE"/>
      <charset val="238"/>
    </font>
    <font>
      <b/>
      <sz val="12"/>
      <name val="Arial CE"/>
      <charset val="238"/>
    </font>
    <font>
      <b/>
      <sz val="16"/>
      <name val="Arial CE"/>
      <charset val="238"/>
    </font>
    <font>
      <sz val="8"/>
      <color indexed="81"/>
      <name val="Tahoma"/>
      <charset val="238"/>
    </font>
    <font>
      <sz val="8"/>
      <color indexed="81"/>
      <name val="Tahoma"/>
      <family val="2"/>
      <charset val="238"/>
    </font>
    <font>
      <b/>
      <sz val="20"/>
      <color indexed="10"/>
      <name val="Arial CE"/>
      <charset val="238"/>
    </font>
    <font>
      <b/>
      <sz val="9"/>
      <name val="Arial CE"/>
      <charset val="238"/>
    </font>
    <font>
      <sz val="14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3" fillId="0" borderId="0" xfId="0" applyFont="1"/>
    <xf numFmtId="0" fontId="6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8" xfId="0" applyFont="1" applyBorder="1"/>
    <xf numFmtId="164" fontId="1" fillId="0" borderId="5" xfId="0" applyNumberFormat="1" applyFont="1" applyBorder="1" applyAlignment="1">
      <alignment horizontal="center"/>
    </xf>
    <xf numFmtId="0" fontId="0" fillId="0" borderId="6" xfId="0" applyBorder="1"/>
    <xf numFmtId="0" fontId="0" fillId="0" borderId="2" xfId="0" quotePrefix="1" applyFont="1" applyBorder="1" applyAlignment="1">
      <alignment horizontal="center"/>
    </xf>
    <xf numFmtId="0" fontId="0" fillId="0" borderId="8" xfId="0" quotePrefix="1" applyFont="1" applyBorder="1" applyAlignment="1">
      <alignment horizontal="center"/>
    </xf>
    <xf numFmtId="0" fontId="0" fillId="0" borderId="9" xfId="0" quotePrefix="1" applyFont="1" applyBorder="1" applyAlignment="1">
      <alignment horizontal="center"/>
    </xf>
    <xf numFmtId="0" fontId="0" fillId="0" borderId="12" xfId="0" quotePrefix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0" fillId="0" borderId="0" xfId="0" applyNumberFormat="1"/>
    <xf numFmtId="0" fontId="0" fillId="0" borderId="23" xfId="0" applyBorder="1"/>
    <xf numFmtId="2" fontId="6" fillId="0" borderId="17" xfId="0" applyNumberFormat="1" applyFont="1" applyBorder="1"/>
    <xf numFmtId="0" fontId="5" fillId="0" borderId="2" xfId="0" applyFont="1" applyFill="1" applyBorder="1"/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quotePrefix="1" applyFont="1" applyBorder="1" applyAlignment="1">
      <alignment horizontal="center"/>
    </xf>
    <xf numFmtId="0" fontId="0" fillId="0" borderId="26" xfId="0" quotePrefix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25" xfId="0" applyFont="1" applyFill="1" applyBorder="1"/>
    <xf numFmtId="0" fontId="6" fillId="0" borderId="7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2" fontId="6" fillId="0" borderId="5" xfId="0" applyNumberFormat="1" applyFont="1" applyBorder="1"/>
    <xf numFmtId="2" fontId="6" fillId="0" borderId="17" xfId="0" applyNumberFormat="1" applyFont="1" applyBorder="1" applyAlignment="1">
      <alignment horizontal="center"/>
    </xf>
    <xf numFmtId="0" fontId="5" fillId="0" borderId="30" xfId="0" applyFont="1" applyFill="1" applyBorder="1"/>
    <xf numFmtId="0" fontId="0" fillId="0" borderId="2" xfId="0" applyFill="1" applyBorder="1"/>
    <xf numFmtId="49" fontId="0" fillId="0" borderId="0" xfId="0" applyNumberFormat="1"/>
    <xf numFmtId="49" fontId="3" fillId="0" borderId="16" xfId="0" applyNumberFormat="1" applyFont="1" applyBorder="1" applyAlignment="1">
      <alignment horizontal="center"/>
    </xf>
    <xf numFmtId="49" fontId="0" fillId="0" borderId="0" xfId="0" applyNumberFormat="1" applyAlignment="1">
      <alignment vertical="top"/>
    </xf>
    <xf numFmtId="2" fontId="7" fillId="0" borderId="0" xfId="0" applyNumberFormat="1" applyFont="1" applyBorder="1" applyAlignment="1">
      <alignment horizontal="center"/>
    </xf>
    <xf numFmtId="0" fontId="15" fillId="0" borderId="0" xfId="0" applyFont="1"/>
    <xf numFmtId="0" fontId="6" fillId="0" borderId="11" xfId="0" applyFont="1" applyBorder="1" applyAlignment="1">
      <alignment horizontal="center"/>
    </xf>
    <xf numFmtId="0" fontId="6" fillId="0" borderId="8" xfId="0" applyFont="1" applyFill="1" applyBorder="1"/>
    <xf numFmtId="0" fontId="6" fillId="0" borderId="8" xfId="0" applyFont="1" applyBorder="1"/>
    <xf numFmtId="0" fontId="6" fillId="0" borderId="2" xfId="0" applyFont="1" applyFill="1" applyBorder="1"/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13" xfId="0" applyFont="1" applyBorder="1" applyAlignment="1" applyProtection="1">
      <alignment horizontal="center" vertical="center" textRotation="90"/>
      <protection locked="0"/>
    </xf>
    <xf numFmtId="0" fontId="0" fillId="0" borderId="14" xfId="0" applyBorder="1"/>
    <xf numFmtId="0" fontId="0" fillId="0" borderId="4" xfId="0" applyBorder="1"/>
    <xf numFmtId="0" fontId="7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5"/>
  <sheetViews>
    <sheetView tabSelected="1" zoomScale="80" zoomScaleNormal="80" workbookViewId="0">
      <selection activeCell="D1" sqref="D1:R6"/>
    </sheetView>
  </sheetViews>
  <sheetFormatPr defaultRowHeight="12.75" x14ac:dyDescent="0.2"/>
  <cols>
    <col min="1" max="1" width="4" bestFit="1" customWidth="1"/>
    <col min="2" max="2" width="3.85546875" bestFit="1" customWidth="1"/>
    <col min="3" max="3" width="20.140625" bestFit="1" customWidth="1"/>
    <col min="4" max="4" width="29.28515625" bestFit="1" customWidth="1"/>
    <col min="5" max="5" width="6" bestFit="1" customWidth="1"/>
    <col min="6" max="8" width="6.5703125" bestFit="1" customWidth="1"/>
    <col min="9" max="10" width="6" bestFit="1" customWidth="1"/>
    <col min="11" max="13" width="6" customWidth="1"/>
    <col min="14" max="14" width="7.140625" bestFit="1" customWidth="1"/>
    <col min="15" max="15" width="6" customWidth="1"/>
    <col min="16" max="16" width="6" bestFit="1" customWidth="1"/>
    <col min="17" max="17" width="7.42578125" customWidth="1"/>
    <col min="18" max="18" width="6.7109375" customWidth="1"/>
    <col min="19" max="19" width="7.42578125" customWidth="1"/>
    <col min="20" max="20" width="7.7109375" style="50" bestFit="1" customWidth="1"/>
    <col min="21" max="21" width="25" bestFit="1" customWidth="1"/>
    <col min="22" max="22" width="22.28515625" bestFit="1" customWidth="1"/>
    <col min="23" max="23" width="6.140625" customWidth="1"/>
    <col min="24" max="24" width="7.42578125" customWidth="1"/>
    <col min="25" max="25" width="7" customWidth="1"/>
    <col min="26" max="26" width="8.7109375" customWidth="1"/>
    <col min="27" max="27" width="7.28515625" customWidth="1"/>
    <col min="28" max="28" width="7.85546875" customWidth="1"/>
    <col min="29" max="29" width="7.28515625" customWidth="1"/>
    <col min="30" max="30" width="25" hidden="1" customWidth="1"/>
    <col min="31" max="31" width="32.5703125" customWidth="1"/>
  </cols>
  <sheetData>
    <row r="1" spans="1:31" x14ac:dyDescent="0.2">
      <c r="D1" s="59" t="s">
        <v>76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31" x14ac:dyDescent="0.2"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T2" s="52"/>
    </row>
    <row r="3" spans="1:31" x14ac:dyDescent="0.2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31" x14ac:dyDescent="0.2"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31" x14ac:dyDescent="0.2"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31" x14ac:dyDescent="0.2"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31" ht="22.5" customHeight="1" x14ac:dyDescent="0.3">
      <c r="A7" s="62" t="s">
        <v>82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1" ht="15.75" x14ac:dyDescent="0.25">
      <c r="A8" s="64" t="s">
        <v>78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</row>
    <row r="9" spans="1:31" ht="15.75" x14ac:dyDescent="0.25">
      <c r="A9" s="64" t="s">
        <v>77</v>
      </c>
      <c r="B9" s="66"/>
      <c r="C9" s="66"/>
      <c r="D9" s="66"/>
      <c r="E9" s="66"/>
      <c r="F9" s="66"/>
      <c r="G9" s="66"/>
      <c r="H9" s="66"/>
      <c r="I9" s="66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</row>
    <row r="10" spans="1:31" ht="22.5" customHeight="1" thickBot="1" x14ac:dyDescent="0.45">
      <c r="A10" s="1"/>
      <c r="C10" s="6"/>
      <c r="K10" s="1"/>
      <c r="L10" s="1"/>
      <c r="M10" s="1"/>
      <c r="N10" s="1"/>
      <c r="O10" s="1"/>
      <c r="P10" s="1"/>
    </row>
    <row r="11" spans="1:31" ht="14.25" customHeight="1" thickBot="1" x14ac:dyDescent="0.25">
      <c r="A11" s="70" t="s">
        <v>9</v>
      </c>
      <c r="B11" s="73" t="s">
        <v>13</v>
      </c>
      <c r="C11" s="75" t="s">
        <v>0</v>
      </c>
      <c r="D11" s="75" t="s">
        <v>10</v>
      </c>
      <c r="E11" s="78" t="s">
        <v>2</v>
      </c>
      <c r="F11" s="79"/>
      <c r="G11" s="79"/>
      <c r="H11" s="80"/>
      <c r="I11" s="68" t="s">
        <v>4</v>
      </c>
      <c r="J11" s="69"/>
      <c r="K11" s="69"/>
      <c r="L11" s="69"/>
      <c r="M11" s="69"/>
      <c r="N11" s="69"/>
      <c r="O11" s="69"/>
      <c r="P11" s="69"/>
      <c r="Q11" s="16" t="s">
        <v>2</v>
      </c>
      <c r="R11" s="8" t="s">
        <v>4</v>
      </c>
      <c r="S11" s="35" t="s">
        <v>11</v>
      </c>
    </row>
    <row r="12" spans="1:31" ht="13.5" thickBot="1" x14ac:dyDescent="0.25">
      <c r="A12" s="71"/>
      <c r="B12" s="74"/>
      <c r="C12" s="71"/>
      <c r="D12" s="76"/>
      <c r="E12" s="32">
        <v>1</v>
      </c>
      <c r="F12" s="32">
        <v>2</v>
      </c>
      <c r="G12" s="31">
        <v>3</v>
      </c>
      <c r="H12" s="31" t="s">
        <v>8</v>
      </c>
      <c r="I12" s="40">
        <v>1</v>
      </c>
      <c r="J12" s="41" t="s">
        <v>19</v>
      </c>
      <c r="K12" s="41" t="s">
        <v>20</v>
      </c>
      <c r="L12" s="42" t="s">
        <v>21</v>
      </c>
      <c r="M12" s="43" t="s">
        <v>22</v>
      </c>
      <c r="N12" s="40" t="s">
        <v>23</v>
      </c>
      <c r="O12" s="43" t="s">
        <v>24</v>
      </c>
      <c r="P12" s="31" t="s">
        <v>8</v>
      </c>
      <c r="Q12" s="8" t="s">
        <v>3</v>
      </c>
      <c r="R12" s="8" t="s">
        <v>3</v>
      </c>
      <c r="S12" s="8" t="s">
        <v>1</v>
      </c>
    </row>
    <row r="13" spans="1:31" ht="13.5" thickBot="1" x14ac:dyDescent="0.25">
      <c r="A13" s="72"/>
      <c r="B13" s="74"/>
      <c r="C13" s="72"/>
      <c r="D13" s="77"/>
      <c r="E13" s="21">
        <v>20</v>
      </c>
      <c r="F13" s="22">
        <v>20</v>
      </c>
      <c r="G13" s="33">
        <v>20</v>
      </c>
      <c r="H13" s="4">
        <f t="shared" ref="H13:H37" si="0">E13+F13+G13</f>
        <v>60</v>
      </c>
      <c r="I13" s="23">
        <v>21</v>
      </c>
      <c r="J13" s="24">
        <v>8</v>
      </c>
      <c r="K13" s="24">
        <v>20</v>
      </c>
      <c r="L13" s="22">
        <v>12</v>
      </c>
      <c r="M13" s="37">
        <v>5</v>
      </c>
      <c r="N13" s="23">
        <v>2</v>
      </c>
      <c r="O13" s="39">
        <f t="shared" ref="O13:O37" si="1">I13+J13+K13+L13+M13+N13</f>
        <v>68</v>
      </c>
      <c r="P13" s="34">
        <f t="shared" ref="P13:P37" si="2">O13*0.588</f>
        <v>39.983999999999995</v>
      </c>
      <c r="Q13" s="10">
        <v>60</v>
      </c>
      <c r="R13" s="10">
        <v>40</v>
      </c>
      <c r="S13" s="4">
        <v>100</v>
      </c>
      <c r="T13" s="51" t="s">
        <v>14</v>
      </c>
      <c r="U13" s="4" t="s">
        <v>5</v>
      </c>
      <c r="V13" s="7"/>
    </row>
    <row r="14" spans="1:31" ht="19.899999999999999" customHeight="1" thickBot="1" x14ac:dyDescent="0.25">
      <c r="A14" s="4">
        <v>1</v>
      </c>
      <c r="B14" s="55">
        <v>23</v>
      </c>
      <c r="C14" s="56" t="s">
        <v>48</v>
      </c>
      <c r="D14" s="57" t="s">
        <v>57</v>
      </c>
      <c r="E14" s="13">
        <v>18</v>
      </c>
      <c r="F14" s="14">
        <v>14</v>
      </c>
      <c r="G14" s="13">
        <v>18.25</v>
      </c>
      <c r="H14" s="4">
        <f t="shared" si="0"/>
        <v>50.25</v>
      </c>
      <c r="I14" s="15">
        <v>19</v>
      </c>
      <c r="J14" s="15">
        <v>8</v>
      </c>
      <c r="K14" s="15">
        <v>15</v>
      </c>
      <c r="L14" s="15">
        <v>12</v>
      </c>
      <c r="M14" s="15">
        <v>5</v>
      </c>
      <c r="N14" s="15">
        <v>2</v>
      </c>
      <c r="O14" s="34">
        <f t="shared" si="1"/>
        <v>61</v>
      </c>
      <c r="P14" s="34">
        <f t="shared" si="2"/>
        <v>35.867999999999995</v>
      </c>
      <c r="Q14" s="19">
        <f t="shared" ref="Q14:Q37" si="3">H14</f>
        <v>50.25</v>
      </c>
      <c r="R14" s="36">
        <f t="shared" ref="R14:R37" si="4">P14</f>
        <v>35.867999999999995</v>
      </c>
      <c r="S14" s="44">
        <f t="shared" ref="S14:S37" si="5">R14+Q14</f>
        <v>86.117999999999995</v>
      </c>
      <c r="T14" s="45" t="s">
        <v>12</v>
      </c>
      <c r="U14" s="11" t="s">
        <v>67</v>
      </c>
    </row>
    <row r="15" spans="1:31" ht="19.899999999999999" customHeight="1" thickBot="1" x14ac:dyDescent="0.25">
      <c r="A15" s="4">
        <v>2</v>
      </c>
      <c r="B15" s="55">
        <v>10</v>
      </c>
      <c r="C15" s="58" t="s">
        <v>36</v>
      </c>
      <c r="D15" s="57" t="s">
        <v>57</v>
      </c>
      <c r="E15" s="12">
        <v>17.5</v>
      </c>
      <c r="F15" s="15">
        <v>10</v>
      </c>
      <c r="G15" s="12">
        <v>17.5</v>
      </c>
      <c r="H15" s="4">
        <f t="shared" si="0"/>
        <v>45</v>
      </c>
      <c r="I15" s="15">
        <v>20</v>
      </c>
      <c r="J15" s="15">
        <v>7</v>
      </c>
      <c r="K15" s="15">
        <v>20</v>
      </c>
      <c r="L15" s="15">
        <v>12</v>
      </c>
      <c r="M15" s="15">
        <v>5</v>
      </c>
      <c r="N15" s="15">
        <v>2</v>
      </c>
      <c r="O15" s="34">
        <f t="shared" si="1"/>
        <v>66</v>
      </c>
      <c r="P15" s="34">
        <f t="shared" si="2"/>
        <v>38.808</v>
      </c>
      <c r="Q15" s="19">
        <f t="shared" si="3"/>
        <v>45</v>
      </c>
      <c r="R15" s="36">
        <f t="shared" si="4"/>
        <v>38.808</v>
      </c>
      <c r="S15" s="44">
        <f t="shared" si="5"/>
        <v>83.807999999999993</v>
      </c>
      <c r="T15" s="45" t="s">
        <v>12</v>
      </c>
      <c r="U15" s="11" t="s">
        <v>67</v>
      </c>
    </row>
    <row r="16" spans="1:31" ht="19.899999999999999" customHeight="1" thickBot="1" x14ac:dyDescent="0.25">
      <c r="A16" s="4">
        <v>3</v>
      </c>
      <c r="B16" s="55">
        <v>9</v>
      </c>
      <c r="C16" s="58" t="s">
        <v>35</v>
      </c>
      <c r="D16" s="57" t="s">
        <v>56</v>
      </c>
      <c r="E16" s="12">
        <v>16.5</v>
      </c>
      <c r="F16" s="12">
        <v>13</v>
      </c>
      <c r="G16" s="12">
        <v>13.25</v>
      </c>
      <c r="H16" s="4">
        <f t="shared" si="0"/>
        <v>42.75</v>
      </c>
      <c r="I16" s="15">
        <v>21</v>
      </c>
      <c r="J16" s="15">
        <v>5</v>
      </c>
      <c r="K16" s="15">
        <v>15</v>
      </c>
      <c r="L16" s="15">
        <v>12</v>
      </c>
      <c r="M16" s="15">
        <v>5</v>
      </c>
      <c r="N16" s="15">
        <v>2</v>
      </c>
      <c r="O16" s="34">
        <f t="shared" si="1"/>
        <v>60</v>
      </c>
      <c r="P16" s="34">
        <f t="shared" si="2"/>
        <v>35.28</v>
      </c>
      <c r="Q16" s="19">
        <f t="shared" si="3"/>
        <v>42.75</v>
      </c>
      <c r="R16" s="36">
        <f t="shared" si="4"/>
        <v>35.28</v>
      </c>
      <c r="S16" s="44">
        <f t="shared" si="5"/>
        <v>78.03</v>
      </c>
      <c r="T16" s="45" t="s">
        <v>12</v>
      </c>
      <c r="U16" s="11" t="s">
        <v>66</v>
      </c>
    </row>
    <row r="17" spans="1:21" ht="18.75" customHeight="1" thickBot="1" x14ac:dyDescent="0.25">
      <c r="A17" s="4">
        <v>4</v>
      </c>
      <c r="B17" s="25">
        <v>19</v>
      </c>
      <c r="C17" s="20" t="s">
        <v>44</v>
      </c>
      <c r="D17" s="9" t="s">
        <v>57</v>
      </c>
      <c r="E17" s="26">
        <v>15.5</v>
      </c>
      <c r="F17" s="27">
        <v>11.5</v>
      </c>
      <c r="G17" s="13">
        <v>16</v>
      </c>
      <c r="H17" s="4">
        <f t="shared" si="0"/>
        <v>43</v>
      </c>
      <c r="I17" s="15">
        <v>21</v>
      </c>
      <c r="J17" s="15">
        <v>0</v>
      </c>
      <c r="K17" s="15">
        <v>15</v>
      </c>
      <c r="L17" s="15">
        <v>12</v>
      </c>
      <c r="M17" s="15">
        <v>5</v>
      </c>
      <c r="N17" s="15">
        <v>2</v>
      </c>
      <c r="O17" s="34">
        <f t="shared" si="1"/>
        <v>55</v>
      </c>
      <c r="P17" s="34">
        <f t="shared" si="2"/>
        <v>32.339999999999996</v>
      </c>
      <c r="Q17" s="19">
        <f t="shared" si="3"/>
        <v>43</v>
      </c>
      <c r="R17" s="36">
        <f t="shared" si="4"/>
        <v>32.339999999999996</v>
      </c>
      <c r="S17" s="44">
        <f t="shared" si="5"/>
        <v>75.34</v>
      </c>
      <c r="T17" s="45" t="s">
        <v>12</v>
      </c>
      <c r="U17" s="11" t="s">
        <v>67</v>
      </c>
    </row>
    <row r="18" spans="1:21" ht="19.899999999999999" customHeight="1" thickBot="1" x14ac:dyDescent="0.25">
      <c r="A18" s="4">
        <v>5</v>
      </c>
      <c r="B18" s="25">
        <v>22</v>
      </c>
      <c r="C18" s="20" t="s">
        <v>47</v>
      </c>
      <c r="D18" s="9" t="s">
        <v>59</v>
      </c>
      <c r="E18" s="12">
        <v>11.5</v>
      </c>
      <c r="F18" s="15">
        <v>8.5</v>
      </c>
      <c r="G18" s="12">
        <v>11.25</v>
      </c>
      <c r="H18" s="4">
        <f t="shared" si="0"/>
        <v>31.25</v>
      </c>
      <c r="I18" s="15">
        <v>21</v>
      </c>
      <c r="J18" s="15">
        <v>8</v>
      </c>
      <c r="K18" s="15">
        <v>20</v>
      </c>
      <c r="L18" s="15">
        <v>8</v>
      </c>
      <c r="M18" s="15">
        <v>5</v>
      </c>
      <c r="N18" s="15">
        <v>2</v>
      </c>
      <c r="O18" s="34">
        <f t="shared" si="1"/>
        <v>64</v>
      </c>
      <c r="P18" s="34">
        <f t="shared" si="2"/>
        <v>37.631999999999998</v>
      </c>
      <c r="Q18" s="19">
        <f t="shared" si="3"/>
        <v>31.25</v>
      </c>
      <c r="R18" s="36">
        <f t="shared" si="4"/>
        <v>37.631999999999998</v>
      </c>
      <c r="S18" s="44">
        <f t="shared" si="5"/>
        <v>68.882000000000005</v>
      </c>
      <c r="T18" s="45" t="s">
        <v>12</v>
      </c>
      <c r="U18" s="18" t="s">
        <v>69</v>
      </c>
    </row>
    <row r="19" spans="1:21" ht="19.899999999999999" customHeight="1" thickBot="1" x14ac:dyDescent="0.25">
      <c r="A19" s="4">
        <v>6</v>
      </c>
      <c r="B19" s="25">
        <v>8</v>
      </c>
      <c r="C19" s="20" t="s">
        <v>34</v>
      </c>
      <c r="D19" s="9" t="s">
        <v>55</v>
      </c>
      <c r="E19" s="12">
        <v>10.5</v>
      </c>
      <c r="F19" s="15">
        <v>10.5</v>
      </c>
      <c r="G19" s="12">
        <v>10.5</v>
      </c>
      <c r="H19" s="4">
        <f t="shared" si="0"/>
        <v>31.5</v>
      </c>
      <c r="I19" s="15">
        <v>20</v>
      </c>
      <c r="J19" s="15">
        <v>6</v>
      </c>
      <c r="K19" s="15">
        <v>15</v>
      </c>
      <c r="L19" s="15">
        <v>12</v>
      </c>
      <c r="M19" s="15">
        <v>3</v>
      </c>
      <c r="N19" s="15">
        <v>2</v>
      </c>
      <c r="O19" s="34">
        <f t="shared" si="1"/>
        <v>58</v>
      </c>
      <c r="P19" s="34">
        <f t="shared" si="2"/>
        <v>34.103999999999999</v>
      </c>
      <c r="Q19" s="47">
        <f t="shared" si="3"/>
        <v>31.5</v>
      </c>
      <c r="R19" s="47">
        <f t="shared" si="4"/>
        <v>34.103999999999999</v>
      </c>
      <c r="S19" s="44">
        <f t="shared" si="5"/>
        <v>65.603999999999999</v>
      </c>
      <c r="T19" s="45" t="s">
        <v>12</v>
      </c>
      <c r="U19" s="18" t="s">
        <v>65</v>
      </c>
    </row>
    <row r="20" spans="1:21" ht="19.899999999999999" customHeight="1" thickBot="1" x14ac:dyDescent="0.25">
      <c r="A20" s="4">
        <v>7</v>
      </c>
      <c r="B20" s="25">
        <v>3</v>
      </c>
      <c r="C20" s="20" t="s">
        <v>29</v>
      </c>
      <c r="D20" s="9" t="s">
        <v>50</v>
      </c>
      <c r="E20" s="12">
        <v>7.5</v>
      </c>
      <c r="F20" s="15">
        <v>10.75</v>
      </c>
      <c r="G20" s="13">
        <v>8.25</v>
      </c>
      <c r="H20" s="4">
        <f t="shared" si="0"/>
        <v>26.5</v>
      </c>
      <c r="I20" s="15">
        <v>18</v>
      </c>
      <c r="J20" s="15">
        <v>8</v>
      </c>
      <c r="K20" s="15">
        <v>20</v>
      </c>
      <c r="L20" s="15">
        <v>12</v>
      </c>
      <c r="M20" s="15">
        <v>5</v>
      </c>
      <c r="N20" s="15">
        <v>2</v>
      </c>
      <c r="O20" s="34">
        <f t="shared" si="1"/>
        <v>65</v>
      </c>
      <c r="P20" s="34">
        <f t="shared" si="2"/>
        <v>38.22</v>
      </c>
      <c r="Q20" s="19">
        <f t="shared" si="3"/>
        <v>26.5</v>
      </c>
      <c r="R20" s="36">
        <f t="shared" si="4"/>
        <v>38.22</v>
      </c>
      <c r="S20" s="44">
        <f t="shared" si="5"/>
        <v>64.72</v>
      </c>
      <c r="T20" s="45" t="s">
        <v>12</v>
      </c>
      <c r="U20" s="18" t="s">
        <v>72</v>
      </c>
    </row>
    <row r="21" spans="1:21" ht="19.899999999999999" customHeight="1" thickBot="1" x14ac:dyDescent="0.25">
      <c r="A21" s="4">
        <v>8</v>
      </c>
      <c r="B21" s="25">
        <v>4</v>
      </c>
      <c r="C21" s="20" t="s">
        <v>30</v>
      </c>
      <c r="D21" s="9" t="s">
        <v>51</v>
      </c>
      <c r="E21" s="12">
        <v>11.5</v>
      </c>
      <c r="F21" s="15">
        <v>5.5</v>
      </c>
      <c r="G21" s="12">
        <v>14.25</v>
      </c>
      <c r="H21" s="4">
        <f t="shared" si="0"/>
        <v>31.25</v>
      </c>
      <c r="I21" s="15">
        <v>18</v>
      </c>
      <c r="J21" s="15">
        <v>8</v>
      </c>
      <c r="K21" s="15">
        <v>15</v>
      </c>
      <c r="L21" s="15">
        <v>8</v>
      </c>
      <c r="M21" s="15">
        <v>5</v>
      </c>
      <c r="N21" s="15">
        <v>2</v>
      </c>
      <c r="O21" s="34">
        <f t="shared" si="1"/>
        <v>56</v>
      </c>
      <c r="P21" s="34">
        <f t="shared" si="2"/>
        <v>32.927999999999997</v>
      </c>
      <c r="Q21" s="19">
        <f t="shared" si="3"/>
        <v>31.25</v>
      </c>
      <c r="R21" s="36">
        <f t="shared" si="4"/>
        <v>32.927999999999997</v>
      </c>
      <c r="S21" s="44">
        <f t="shared" si="5"/>
        <v>64.177999999999997</v>
      </c>
      <c r="T21" s="45" t="s">
        <v>12</v>
      </c>
      <c r="U21" s="11" t="s">
        <v>62</v>
      </c>
    </row>
    <row r="22" spans="1:21" ht="19.899999999999999" customHeight="1" thickBot="1" x14ac:dyDescent="0.25">
      <c r="A22" s="4">
        <v>9</v>
      </c>
      <c r="B22" s="25">
        <v>12</v>
      </c>
      <c r="C22" s="20" t="s">
        <v>38</v>
      </c>
      <c r="D22" s="9" t="s">
        <v>57</v>
      </c>
      <c r="E22" s="12">
        <v>9</v>
      </c>
      <c r="F22" s="15">
        <v>12.5</v>
      </c>
      <c r="G22" s="12">
        <v>7</v>
      </c>
      <c r="H22" s="4">
        <f t="shared" si="0"/>
        <v>28.5</v>
      </c>
      <c r="I22" s="15">
        <v>17</v>
      </c>
      <c r="J22" s="15">
        <v>7</v>
      </c>
      <c r="K22" s="15">
        <v>15</v>
      </c>
      <c r="L22" s="15">
        <v>12</v>
      </c>
      <c r="M22" s="15">
        <v>5</v>
      </c>
      <c r="N22" s="15">
        <v>2</v>
      </c>
      <c r="O22" s="34">
        <f t="shared" si="1"/>
        <v>58</v>
      </c>
      <c r="P22" s="34">
        <f t="shared" si="2"/>
        <v>34.103999999999999</v>
      </c>
      <c r="Q22" s="19">
        <f t="shared" si="3"/>
        <v>28.5</v>
      </c>
      <c r="R22" s="36">
        <f t="shared" si="4"/>
        <v>34.103999999999999</v>
      </c>
      <c r="S22" s="44">
        <f t="shared" si="5"/>
        <v>62.603999999999999</v>
      </c>
      <c r="T22" s="45" t="s">
        <v>12</v>
      </c>
      <c r="U22" s="11" t="s">
        <v>67</v>
      </c>
    </row>
    <row r="23" spans="1:21" ht="19.899999999999999" customHeight="1" thickBot="1" x14ac:dyDescent="0.25">
      <c r="A23" s="4">
        <v>10</v>
      </c>
      <c r="B23" s="25">
        <v>13</v>
      </c>
      <c r="C23" s="20" t="s">
        <v>39</v>
      </c>
      <c r="D23" s="9" t="s">
        <v>61</v>
      </c>
      <c r="E23" s="12">
        <v>10.5</v>
      </c>
      <c r="F23" s="15">
        <v>4</v>
      </c>
      <c r="G23" s="13">
        <v>11.25</v>
      </c>
      <c r="H23" s="4">
        <f t="shared" si="0"/>
        <v>25.75</v>
      </c>
      <c r="I23" s="15">
        <v>18</v>
      </c>
      <c r="J23" s="15">
        <v>8</v>
      </c>
      <c r="K23" s="15">
        <v>20</v>
      </c>
      <c r="L23" s="15">
        <v>8</v>
      </c>
      <c r="M23" s="15">
        <v>5</v>
      </c>
      <c r="N23" s="15">
        <v>2</v>
      </c>
      <c r="O23" s="34">
        <f t="shared" si="1"/>
        <v>61</v>
      </c>
      <c r="P23" s="34">
        <f t="shared" si="2"/>
        <v>35.867999999999995</v>
      </c>
      <c r="Q23" s="19">
        <f t="shared" si="3"/>
        <v>25.75</v>
      </c>
      <c r="R23" s="36">
        <f t="shared" si="4"/>
        <v>35.867999999999995</v>
      </c>
      <c r="S23" s="44">
        <f t="shared" si="5"/>
        <v>61.617999999999995</v>
      </c>
      <c r="T23" s="45" t="s">
        <v>12</v>
      </c>
      <c r="U23" s="11" t="s">
        <v>71</v>
      </c>
    </row>
    <row r="24" spans="1:21" ht="19.899999999999999" customHeight="1" thickBot="1" x14ac:dyDescent="0.25">
      <c r="A24" s="4">
        <v>11</v>
      </c>
      <c r="B24" s="25">
        <v>11</v>
      </c>
      <c r="C24" s="20" t="s">
        <v>37</v>
      </c>
      <c r="D24" s="9" t="s">
        <v>58</v>
      </c>
      <c r="E24" s="12">
        <v>9</v>
      </c>
      <c r="F24" s="15">
        <v>6</v>
      </c>
      <c r="G24" s="12">
        <v>12</v>
      </c>
      <c r="H24" s="4">
        <f t="shared" si="0"/>
        <v>27</v>
      </c>
      <c r="I24" s="15">
        <v>13</v>
      </c>
      <c r="J24" s="15">
        <v>7</v>
      </c>
      <c r="K24" s="15">
        <v>20</v>
      </c>
      <c r="L24" s="15">
        <v>10</v>
      </c>
      <c r="M24" s="15">
        <v>5</v>
      </c>
      <c r="N24" s="15">
        <v>2</v>
      </c>
      <c r="O24" s="34">
        <f t="shared" si="1"/>
        <v>57</v>
      </c>
      <c r="P24" s="34">
        <f t="shared" si="2"/>
        <v>33.515999999999998</v>
      </c>
      <c r="Q24" s="19">
        <f t="shared" si="3"/>
        <v>27</v>
      </c>
      <c r="R24" s="36">
        <f t="shared" si="4"/>
        <v>33.515999999999998</v>
      </c>
      <c r="S24" s="44">
        <f t="shared" si="5"/>
        <v>60.515999999999998</v>
      </c>
      <c r="T24" s="45" t="s">
        <v>12</v>
      </c>
      <c r="U24" s="11" t="s">
        <v>68</v>
      </c>
    </row>
    <row r="25" spans="1:21" ht="19.899999999999999" customHeight="1" thickBot="1" x14ac:dyDescent="0.25">
      <c r="A25" s="4">
        <v>12</v>
      </c>
      <c r="B25" s="25">
        <v>15</v>
      </c>
      <c r="C25" s="20" t="s">
        <v>18</v>
      </c>
      <c r="D25" s="9" t="s">
        <v>60</v>
      </c>
      <c r="E25" s="12">
        <v>15</v>
      </c>
      <c r="F25" s="15">
        <v>7</v>
      </c>
      <c r="G25" s="12">
        <v>7</v>
      </c>
      <c r="H25" s="4">
        <f t="shared" si="0"/>
        <v>29</v>
      </c>
      <c r="I25" s="15">
        <v>19</v>
      </c>
      <c r="J25" s="15">
        <v>1</v>
      </c>
      <c r="K25" s="15">
        <v>20</v>
      </c>
      <c r="L25" s="15">
        <v>4</v>
      </c>
      <c r="M25" s="15">
        <v>5</v>
      </c>
      <c r="N25" s="15">
        <v>2</v>
      </c>
      <c r="O25" s="34">
        <f t="shared" si="1"/>
        <v>51</v>
      </c>
      <c r="P25" s="34">
        <f t="shared" si="2"/>
        <v>29.988</v>
      </c>
      <c r="Q25" s="19">
        <f t="shared" si="3"/>
        <v>29</v>
      </c>
      <c r="R25" s="36">
        <f t="shared" si="4"/>
        <v>29.988</v>
      </c>
      <c r="S25" s="44">
        <f t="shared" si="5"/>
        <v>58.988</v>
      </c>
      <c r="T25" s="45" t="s">
        <v>12</v>
      </c>
      <c r="U25" s="11" t="s">
        <v>73</v>
      </c>
    </row>
    <row r="26" spans="1:21" ht="19.899999999999999" customHeight="1" thickBot="1" x14ac:dyDescent="0.25">
      <c r="A26" s="4">
        <v>13</v>
      </c>
      <c r="B26" s="25">
        <v>1</v>
      </c>
      <c r="C26" s="20" t="s">
        <v>25</v>
      </c>
      <c r="D26" s="9" t="s">
        <v>26</v>
      </c>
      <c r="E26" s="12">
        <v>11</v>
      </c>
      <c r="F26" s="15">
        <v>6.5</v>
      </c>
      <c r="G26" s="13">
        <v>10</v>
      </c>
      <c r="H26" s="4">
        <f t="shared" si="0"/>
        <v>27.5</v>
      </c>
      <c r="I26" s="15">
        <v>7</v>
      </c>
      <c r="J26" s="15">
        <v>8</v>
      </c>
      <c r="K26" s="15">
        <v>20</v>
      </c>
      <c r="L26" s="15">
        <v>4</v>
      </c>
      <c r="M26" s="15">
        <v>5</v>
      </c>
      <c r="N26" s="15">
        <v>2</v>
      </c>
      <c r="O26" s="34">
        <f t="shared" si="1"/>
        <v>46</v>
      </c>
      <c r="P26" s="34">
        <f t="shared" si="2"/>
        <v>27.047999999999998</v>
      </c>
      <c r="Q26" s="46">
        <f t="shared" si="3"/>
        <v>27.5</v>
      </c>
      <c r="R26" s="34">
        <f t="shared" si="4"/>
        <v>27.047999999999998</v>
      </c>
      <c r="S26" s="44">
        <f t="shared" si="5"/>
        <v>54.548000000000002</v>
      </c>
      <c r="T26" s="45" t="s">
        <v>12</v>
      </c>
      <c r="U26" s="11" t="s">
        <v>27</v>
      </c>
    </row>
    <row r="27" spans="1:21" ht="19.899999999999999" customHeight="1" thickBot="1" x14ac:dyDescent="0.25">
      <c r="A27" s="4">
        <v>14</v>
      </c>
      <c r="B27" s="25">
        <v>14</v>
      </c>
      <c r="C27" s="20" t="s">
        <v>40</v>
      </c>
      <c r="D27" s="9" t="s">
        <v>51</v>
      </c>
      <c r="E27" s="12">
        <v>8.5</v>
      </c>
      <c r="F27" s="15">
        <v>7</v>
      </c>
      <c r="G27" s="12">
        <v>10</v>
      </c>
      <c r="H27" s="4">
        <f t="shared" si="0"/>
        <v>25.5</v>
      </c>
      <c r="I27" s="15">
        <v>6</v>
      </c>
      <c r="J27" s="15">
        <v>6</v>
      </c>
      <c r="K27" s="15">
        <v>20</v>
      </c>
      <c r="L27" s="15">
        <v>0</v>
      </c>
      <c r="M27" s="15">
        <v>5</v>
      </c>
      <c r="N27" s="15">
        <v>2</v>
      </c>
      <c r="O27" s="34">
        <f t="shared" si="1"/>
        <v>39</v>
      </c>
      <c r="P27" s="34">
        <f t="shared" si="2"/>
        <v>22.931999999999999</v>
      </c>
      <c r="Q27" s="19">
        <f t="shared" si="3"/>
        <v>25.5</v>
      </c>
      <c r="R27" s="36">
        <f t="shared" si="4"/>
        <v>22.931999999999999</v>
      </c>
      <c r="S27" s="44">
        <f t="shared" si="5"/>
        <v>48.432000000000002</v>
      </c>
      <c r="T27" s="45" t="s">
        <v>12</v>
      </c>
      <c r="U27" s="11" t="s">
        <v>62</v>
      </c>
    </row>
    <row r="28" spans="1:21" ht="19.899999999999999" customHeight="1" thickBot="1" x14ac:dyDescent="0.25">
      <c r="A28" s="4">
        <v>15</v>
      </c>
      <c r="B28" s="25">
        <v>18</v>
      </c>
      <c r="C28" s="20" t="s">
        <v>43</v>
      </c>
      <c r="D28" s="9" t="s">
        <v>50</v>
      </c>
      <c r="E28" s="12">
        <v>8.5</v>
      </c>
      <c r="F28" s="15">
        <v>3.5</v>
      </c>
      <c r="G28" s="12">
        <v>4.5</v>
      </c>
      <c r="H28" s="4">
        <f t="shared" si="0"/>
        <v>16.5</v>
      </c>
      <c r="I28" s="15">
        <v>18</v>
      </c>
      <c r="J28" s="15">
        <v>8</v>
      </c>
      <c r="K28" s="15">
        <v>20</v>
      </c>
      <c r="L28" s="15">
        <v>0</v>
      </c>
      <c r="M28" s="15">
        <v>5</v>
      </c>
      <c r="N28" s="15">
        <v>2</v>
      </c>
      <c r="O28" s="34">
        <f t="shared" si="1"/>
        <v>53</v>
      </c>
      <c r="P28" s="34">
        <f t="shared" si="2"/>
        <v>31.163999999999998</v>
      </c>
      <c r="Q28" s="19">
        <f t="shared" si="3"/>
        <v>16.5</v>
      </c>
      <c r="R28" s="36">
        <f t="shared" si="4"/>
        <v>31.163999999999998</v>
      </c>
      <c r="S28" s="44">
        <f t="shared" si="5"/>
        <v>47.664000000000001</v>
      </c>
      <c r="T28" s="45" t="s">
        <v>12</v>
      </c>
      <c r="U28" s="18" t="s">
        <v>70</v>
      </c>
    </row>
    <row r="29" spans="1:21" ht="19.899999999999999" customHeight="1" thickBot="1" x14ac:dyDescent="0.25">
      <c r="A29" s="4">
        <v>16</v>
      </c>
      <c r="B29" s="25">
        <v>17</v>
      </c>
      <c r="C29" s="20" t="s">
        <v>42</v>
      </c>
      <c r="D29" s="9" t="s">
        <v>61</v>
      </c>
      <c r="E29" s="12">
        <v>4</v>
      </c>
      <c r="F29" s="15">
        <v>2</v>
      </c>
      <c r="G29" s="13">
        <v>11.25</v>
      </c>
      <c r="H29" s="4">
        <f t="shared" si="0"/>
        <v>17.25</v>
      </c>
      <c r="I29" s="15">
        <v>17</v>
      </c>
      <c r="J29" s="15">
        <v>5</v>
      </c>
      <c r="K29" s="15">
        <v>15</v>
      </c>
      <c r="L29" s="15">
        <v>8</v>
      </c>
      <c r="M29" s="15">
        <v>0</v>
      </c>
      <c r="N29" s="15">
        <v>2</v>
      </c>
      <c r="O29" s="34">
        <f t="shared" si="1"/>
        <v>47</v>
      </c>
      <c r="P29" s="34">
        <f t="shared" si="2"/>
        <v>27.635999999999999</v>
      </c>
      <c r="Q29" s="46">
        <f t="shared" si="3"/>
        <v>17.25</v>
      </c>
      <c r="R29" s="34">
        <f t="shared" si="4"/>
        <v>27.635999999999999</v>
      </c>
      <c r="S29" s="44">
        <f t="shared" si="5"/>
        <v>44.885999999999996</v>
      </c>
      <c r="T29" s="45" t="s">
        <v>12</v>
      </c>
      <c r="U29" s="11" t="s">
        <v>71</v>
      </c>
    </row>
    <row r="30" spans="1:21" ht="19.899999999999999" customHeight="1" thickBot="1" x14ac:dyDescent="0.25">
      <c r="A30" s="4">
        <v>17</v>
      </c>
      <c r="B30" s="25">
        <v>16</v>
      </c>
      <c r="C30" s="20" t="s">
        <v>41</v>
      </c>
      <c r="D30" s="9" t="s">
        <v>59</v>
      </c>
      <c r="E30" s="12">
        <v>8</v>
      </c>
      <c r="F30" s="15">
        <v>7.5</v>
      </c>
      <c r="G30" s="12">
        <v>3</v>
      </c>
      <c r="H30" s="4">
        <f t="shared" si="0"/>
        <v>18.5</v>
      </c>
      <c r="I30" s="15">
        <v>10</v>
      </c>
      <c r="J30" s="15">
        <v>7</v>
      </c>
      <c r="K30" s="15">
        <v>20</v>
      </c>
      <c r="L30" s="15">
        <v>0</v>
      </c>
      <c r="M30" s="15">
        <v>5</v>
      </c>
      <c r="N30" s="15">
        <v>2</v>
      </c>
      <c r="O30" s="34">
        <f t="shared" si="1"/>
        <v>44</v>
      </c>
      <c r="P30" s="34">
        <f t="shared" si="2"/>
        <v>25.872</v>
      </c>
      <c r="Q30" s="47">
        <f t="shared" si="3"/>
        <v>18.5</v>
      </c>
      <c r="R30" s="47">
        <f t="shared" si="4"/>
        <v>25.872</v>
      </c>
      <c r="S30" s="44">
        <f t="shared" si="5"/>
        <v>44.372</v>
      </c>
      <c r="T30" s="45" t="s">
        <v>12</v>
      </c>
      <c r="U30" s="11" t="s">
        <v>69</v>
      </c>
    </row>
    <row r="31" spans="1:21" ht="19.899999999999999" customHeight="1" thickBot="1" x14ac:dyDescent="0.25">
      <c r="A31" s="4">
        <v>18</v>
      </c>
      <c r="B31" s="25">
        <v>21</v>
      </c>
      <c r="C31" s="20" t="s">
        <v>46</v>
      </c>
      <c r="D31" s="9" t="s">
        <v>54</v>
      </c>
      <c r="E31" s="12">
        <v>10</v>
      </c>
      <c r="F31" s="15">
        <v>8</v>
      </c>
      <c r="G31" s="12">
        <v>6.5</v>
      </c>
      <c r="H31" s="4">
        <f t="shared" si="0"/>
        <v>24.5</v>
      </c>
      <c r="I31" s="15">
        <v>6</v>
      </c>
      <c r="J31" s="15">
        <v>2</v>
      </c>
      <c r="K31" s="15">
        <v>20</v>
      </c>
      <c r="L31" s="15">
        <v>0</v>
      </c>
      <c r="M31" s="15">
        <v>0</v>
      </c>
      <c r="N31" s="15">
        <v>2</v>
      </c>
      <c r="O31" s="34">
        <f t="shared" si="1"/>
        <v>30</v>
      </c>
      <c r="P31" s="34">
        <f t="shared" si="2"/>
        <v>17.64</v>
      </c>
      <c r="Q31" s="46">
        <f t="shared" si="3"/>
        <v>24.5</v>
      </c>
      <c r="R31" s="34">
        <f t="shared" si="4"/>
        <v>17.64</v>
      </c>
      <c r="S31" s="44">
        <f t="shared" si="5"/>
        <v>42.14</v>
      </c>
      <c r="T31" s="45" t="s">
        <v>12</v>
      </c>
      <c r="U31" s="11" t="s">
        <v>74</v>
      </c>
    </row>
    <row r="32" spans="1:21" ht="19.899999999999999" customHeight="1" thickBot="1" x14ac:dyDescent="0.25">
      <c r="A32" s="4">
        <v>19</v>
      </c>
      <c r="B32" s="25">
        <v>7</v>
      </c>
      <c r="C32" s="20" t="s">
        <v>33</v>
      </c>
      <c r="D32" s="9" t="s">
        <v>54</v>
      </c>
      <c r="E32" s="12">
        <v>6</v>
      </c>
      <c r="F32" s="15">
        <v>5.5</v>
      </c>
      <c r="G32" s="13">
        <v>5.5</v>
      </c>
      <c r="H32" s="4">
        <f t="shared" si="0"/>
        <v>17</v>
      </c>
      <c r="I32" s="15">
        <v>5</v>
      </c>
      <c r="J32" s="15">
        <v>8</v>
      </c>
      <c r="K32" s="15">
        <v>20</v>
      </c>
      <c r="L32" s="15">
        <v>0</v>
      </c>
      <c r="M32" s="15">
        <v>2</v>
      </c>
      <c r="N32" s="15">
        <v>2</v>
      </c>
      <c r="O32" s="34">
        <f t="shared" si="1"/>
        <v>37</v>
      </c>
      <c r="P32" s="34">
        <f t="shared" si="2"/>
        <v>21.756</v>
      </c>
      <c r="Q32" s="19">
        <f t="shared" si="3"/>
        <v>17</v>
      </c>
      <c r="R32" s="36">
        <f t="shared" si="4"/>
        <v>21.756</v>
      </c>
      <c r="S32" s="44">
        <f t="shared" si="5"/>
        <v>38.756</v>
      </c>
      <c r="T32" s="45" t="s">
        <v>16</v>
      </c>
      <c r="U32" s="11" t="s">
        <v>75</v>
      </c>
    </row>
    <row r="33" spans="1:26" ht="19.899999999999999" customHeight="1" thickBot="1" x14ac:dyDescent="0.25">
      <c r="A33" s="4">
        <v>20</v>
      </c>
      <c r="B33" s="25">
        <v>24</v>
      </c>
      <c r="C33" s="49" t="s">
        <v>49</v>
      </c>
      <c r="D33" s="9" t="s">
        <v>59</v>
      </c>
      <c r="E33" s="12">
        <v>4</v>
      </c>
      <c r="F33" s="15">
        <v>6.5</v>
      </c>
      <c r="G33" s="12">
        <v>5.5</v>
      </c>
      <c r="H33" s="4">
        <f t="shared" si="0"/>
        <v>16</v>
      </c>
      <c r="I33" s="15">
        <v>7</v>
      </c>
      <c r="J33" s="15">
        <v>8</v>
      </c>
      <c r="K33" s="15">
        <v>20</v>
      </c>
      <c r="L33" s="15">
        <v>0</v>
      </c>
      <c r="M33" s="15">
        <v>0</v>
      </c>
      <c r="N33" s="15">
        <v>2</v>
      </c>
      <c r="O33" s="34">
        <f t="shared" si="1"/>
        <v>37</v>
      </c>
      <c r="P33" s="34">
        <f t="shared" si="2"/>
        <v>21.756</v>
      </c>
      <c r="Q33" s="19">
        <f t="shared" si="3"/>
        <v>16</v>
      </c>
      <c r="R33" s="36">
        <f t="shared" si="4"/>
        <v>21.756</v>
      </c>
      <c r="S33" s="44">
        <f t="shared" si="5"/>
        <v>37.756</v>
      </c>
      <c r="T33" s="45" t="s">
        <v>16</v>
      </c>
      <c r="U33" s="11" t="s">
        <v>69</v>
      </c>
    </row>
    <row r="34" spans="1:26" ht="19.899999999999999" customHeight="1" thickBot="1" x14ac:dyDescent="0.25">
      <c r="A34" s="4">
        <v>21</v>
      </c>
      <c r="B34" s="25">
        <v>5</v>
      </c>
      <c r="C34" s="20" t="s">
        <v>31</v>
      </c>
      <c r="D34" s="9" t="s">
        <v>52</v>
      </c>
      <c r="E34" s="12">
        <v>3</v>
      </c>
      <c r="F34" s="15">
        <v>4</v>
      </c>
      <c r="G34" s="12">
        <v>8.25</v>
      </c>
      <c r="H34" s="4">
        <f t="shared" si="0"/>
        <v>15.25</v>
      </c>
      <c r="I34" s="15">
        <v>4</v>
      </c>
      <c r="J34" s="15">
        <v>6</v>
      </c>
      <c r="K34" s="15">
        <v>20</v>
      </c>
      <c r="L34" s="15">
        <v>0</v>
      </c>
      <c r="M34" s="15">
        <v>1</v>
      </c>
      <c r="N34" s="15">
        <v>2</v>
      </c>
      <c r="O34" s="34">
        <f t="shared" si="1"/>
        <v>33</v>
      </c>
      <c r="P34" s="34">
        <f t="shared" si="2"/>
        <v>19.404</v>
      </c>
      <c r="Q34" s="47">
        <f t="shared" si="3"/>
        <v>15.25</v>
      </c>
      <c r="R34" s="47">
        <f t="shared" si="4"/>
        <v>19.404</v>
      </c>
      <c r="S34" s="44">
        <f t="shared" si="5"/>
        <v>34.653999999999996</v>
      </c>
      <c r="T34" s="45" t="s">
        <v>16</v>
      </c>
      <c r="U34" s="18" t="s">
        <v>63</v>
      </c>
    </row>
    <row r="35" spans="1:26" ht="19.899999999999999" customHeight="1" thickBot="1" x14ac:dyDescent="0.25">
      <c r="A35" s="4">
        <v>22</v>
      </c>
      <c r="B35" s="25">
        <v>6</v>
      </c>
      <c r="C35" s="20" t="s">
        <v>32</v>
      </c>
      <c r="D35" s="9" t="s">
        <v>53</v>
      </c>
      <c r="E35" s="12">
        <v>6</v>
      </c>
      <c r="F35" s="15">
        <v>3</v>
      </c>
      <c r="G35" s="13">
        <v>5</v>
      </c>
      <c r="H35" s="4">
        <f t="shared" si="0"/>
        <v>14</v>
      </c>
      <c r="I35" s="15">
        <v>6</v>
      </c>
      <c r="J35" s="15">
        <v>2</v>
      </c>
      <c r="K35" s="15">
        <v>15</v>
      </c>
      <c r="L35" s="15">
        <v>0</v>
      </c>
      <c r="M35" s="15">
        <v>0</v>
      </c>
      <c r="N35" s="15">
        <v>2</v>
      </c>
      <c r="O35" s="34">
        <f t="shared" si="1"/>
        <v>25</v>
      </c>
      <c r="P35" s="34">
        <f t="shared" si="2"/>
        <v>14.7</v>
      </c>
      <c r="Q35" s="19">
        <f t="shared" si="3"/>
        <v>14</v>
      </c>
      <c r="R35" s="36">
        <f t="shared" si="4"/>
        <v>14.7</v>
      </c>
      <c r="S35" s="44">
        <f t="shared" si="5"/>
        <v>28.7</v>
      </c>
      <c r="T35" s="45" t="s">
        <v>16</v>
      </c>
      <c r="U35" s="11" t="s">
        <v>64</v>
      </c>
    </row>
    <row r="36" spans="1:26" ht="19.5" customHeight="1" thickBot="1" x14ac:dyDescent="0.25">
      <c r="A36" s="4">
        <v>23</v>
      </c>
      <c r="B36" s="25">
        <v>20</v>
      </c>
      <c r="C36" s="38" t="s">
        <v>45</v>
      </c>
      <c r="D36" s="9" t="s">
        <v>55</v>
      </c>
      <c r="E36" s="12">
        <v>4</v>
      </c>
      <c r="F36" s="15">
        <v>1.5</v>
      </c>
      <c r="G36" s="13">
        <v>4</v>
      </c>
      <c r="H36" s="4">
        <f t="shared" si="0"/>
        <v>9.5</v>
      </c>
      <c r="I36" s="15">
        <v>3</v>
      </c>
      <c r="J36" s="15">
        <v>6</v>
      </c>
      <c r="K36" s="15">
        <v>20</v>
      </c>
      <c r="L36" s="15">
        <v>0</v>
      </c>
      <c r="M36" s="15">
        <v>0</v>
      </c>
      <c r="N36" s="15">
        <v>2</v>
      </c>
      <c r="O36" s="34">
        <f t="shared" si="1"/>
        <v>31</v>
      </c>
      <c r="P36" s="34">
        <f t="shared" si="2"/>
        <v>18.227999999999998</v>
      </c>
      <c r="Q36" s="19">
        <f t="shared" si="3"/>
        <v>9.5</v>
      </c>
      <c r="R36" s="36">
        <f t="shared" si="4"/>
        <v>18.227999999999998</v>
      </c>
      <c r="S36" s="44">
        <f t="shared" si="5"/>
        <v>27.727999999999998</v>
      </c>
      <c r="T36" s="45" t="s">
        <v>16</v>
      </c>
      <c r="U36" s="11" t="s">
        <v>65</v>
      </c>
    </row>
    <row r="37" spans="1:26" ht="19.899999999999999" customHeight="1" thickBot="1" x14ac:dyDescent="0.25">
      <c r="A37" s="4">
        <v>24</v>
      </c>
      <c r="B37" s="25">
        <v>2</v>
      </c>
      <c r="C37" s="48" t="s">
        <v>28</v>
      </c>
      <c r="D37" s="9" t="s">
        <v>50</v>
      </c>
      <c r="E37" s="12">
        <v>6</v>
      </c>
      <c r="F37" s="15">
        <v>4.5</v>
      </c>
      <c r="G37" s="13">
        <v>1.75</v>
      </c>
      <c r="H37" s="4">
        <f t="shared" si="0"/>
        <v>12.25</v>
      </c>
      <c r="I37" s="15">
        <v>3</v>
      </c>
      <c r="J37" s="15">
        <v>8</v>
      </c>
      <c r="K37" s="15">
        <v>5</v>
      </c>
      <c r="L37" s="15">
        <v>0</v>
      </c>
      <c r="M37" s="15">
        <v>5</v>
      </c>
      <c r="N37" s="15">
        <v>2</v>
      </c>
      <c r="O37" s="34">
        <f t="shared" si="1"/>
        <v>23</v>
      </c>
      <c r="P37" s="34">
        <f t="shared" si="2"/>
        <v>13.523999999999999</v>
      </c>
      <c r="Q37" s="19">
        <f t="shared" si="3"/>
        <v>12.25</v>
      </c>
      <c r="R37" s="36">
        <f t="shared" si="4"/>
        <v>13.523999999999999</v>
      </c>
      <c r="S37" s="44">
        <f t="shared" si="5"/>
        <v>25.774000000000001</v>
      </c>
      <c r="T37" s="45" t="s">
        <v>16</v>
      </c>
      <c r="U37" s="11" t="s">
        <v>72</v>
      </c>
    </row>
    <row r="38" spans="1:26" ht="18" customHeight="1" thickBot="1" x14ac:dyDescent="0.25">
      <c r="D38" s="30" t="s">
        <v>6</v>
      </c>
      <c r="E38" s="28">
        <f t="shared" ref="E38:R38" si="6">AVERAGE(E14:E37)</f>
        <v>9.625</v>
      </c>
      <c r="F38" s="28">
        <f t="shared" si="6"/>
        <v>7.197916666666667</v>
      </c>
      <c r="G38" s="28">
        <f t="shared" si="6"/>
        <v>9.2395833333333339</v>
      </c>
      <c r="H38" s="28">
        <f t="shared" si="6"/>
        <v>26.0625</v>
      </c>
      <c r="I38" s="28">
        <f t="shared" si="6"/>
        <v>13.208333333333334</v>
      </c>
      <c r="J38" s="28">
        <f t="shared" si="6"/>
        <v>6.125</v>
      </c>
      <c r="K38" s="28">
        <f t="shared" si="6"/>
        <v>17.708333333333332</v>
      </c>
      <c r="L38" s="28">
        <f t="shared" si="6"/>
        <v>5.583333333333333</v>
      </c>
      <c r="M38" s="28">
        <f t="shared" si="6"/>
        <v>3.5833333333333335</v>
      </c>
      <c r="N38" s="28">
        <f t="shared" si="6"/>
        <v>2</v>
      </c>
      <c r="O38" s="28">
        <f t="shared" si="6"/>
        <v>48.208333333333336</v>
      </c>
      <c r="P38" s="28">
        <f t="shared" si="6"/>
        <v>28.346499999999992</v>
      </c>
      <c r="Q38" s="28">
        <f t="shared" si="6"/>
        <v>26.0625</v>
      </c>
      <c r="R38" s="29">
        <f t="shared" si="6"/>
        <v>28.346499999999992</v>
      </c>
    </row>
    <row r="39" spans="1:26" ht="16.5" customHeight="1" thickBot="1" x14ac:dyDescent="0.25">
      <c r="B39" t="s">
        <v>17</v>
      </c>
      <c r="D39" s="5" t="s">
        <v>7</v>
      </c>
      <c r="E39" s="2">
        <f t="shared" ref="E39:R39" si="7">E38*100/E13</f>
        <v>48.125</v>
      </c>
      <c r="F39" s="2">
        <f t="shared" si="7"/>
        <v>35.989583333333336</v>
      </c>
      <c r="G39" s="2">
        <f t="shared" si="7"/>
        <v>46.197916666666671</v>
      </c>
      <c r="H39" s="2">
        <f t="shared" si="7"/>
        <v>43.4375</v>
      </c>
      <c r="I39" s="2">
        <f t="shared" si="7"/>
        <v>62.896825396825406</v>
      </c>
      <c r="J39" s="2">
        <f t="shared" si="7"/>
        <v>76.5625</v>
      </c>
      <c r="K39" s="2">
        <f t="shared" si="7"/>
        <v>88.541666666666657</v>
      </c>
      <c r="L39" s="2">
        <f t="shared" si="7"/>
        <v>46.527777777777771</v>
      </c>
      <c r="M39" s="2">
        <f t="shared" si="7"/>
        <v>71.666666666666671</v>
      </c>
      <c r="N39" s="2">
        <f t="shared" si="7"/>
        <v>100</v>
      </c>
      <c r="O39" s="2">
        <f t="shared" si="7"/>
        <v>70.894607843137265</v>
      </c>
      <c r="P39" s="2">
        <f t="shared" si="7"/>
        <v>70.894607843137237</v>
      </c>
      <c r="Q39" s="2">
        <f t="shared" si="7"/>
        <v>43.4375</v>
      </c>
      <c r="R39" s="3">
        <f t="shared" si="7"/>
        <v>70.86624999999998</v>
      </c>
    </row>
    <row r="40" spans="1:26" ht="16.5" customHeight="1" x14ac:dyDescent="0.2">
      <c r="D40" s="7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</row>
    <row r="41" spans="1:26" ht="16.5" customHeight="1" x14ac:dyDescent="0.2">
      <c r="D41" s="7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</row>
    <row r="42" spans="1:26" x14ac:dyDescent="0.2">
      <c r="Y42" s="17"/>
      <c r="Z42" s="17"/>
    </row>
    <row r="44" spans="1:26" ht="18" x14ac:dyDescent="0.25">
      <c r="D44" s="54" t="s">
        <v>79</v>
      </c>
      <c r="P44" s="67" t="s">
        <v>15</v>
      </c>
      <c r="Q44" s="67"/>
      <c r="R44" s="67"/>
      <c r="S44" s="67"/>
      <c r="T44" s="67"/>
      <c r="U44" s="67"/>
      <c r="V44" s="67"/>
      <c r="W44" s="67"/>
    </row>
    <row r="45" spans="1:26" ht="15" customHeight="1" x14ac:dyDescent="0.2">
      <c r="D45" t="s">
        <v>80</v>
      </c>
      <c r="S45" s="61" t="s">
        <v>81</v>
      </c>
      <c r="T45" s="61"/>
      <c r="U45" s="61"/>
      <c r="V45" s="61"/>
    </row>
  </sheetData>
  <sortState ref="B8:V31">
    <sortCondition descending="1" ref="S8:S31"/>
  </sortState>
  <mergeCells count="12">
    <mergeCell ref="D1:R6"/>
    <mergeCell ref="S45:V45"/>
    <mergeCell ref="A7:AE7"/>
    <mergeCell ref="A8:AE8"/>
    <mergeCell ref="A9:AE9"/>
    <mergeCell ref="P44:W44"/>
    <mergeCell ref="I11:P11"/>
    <mergeCell ref="A11:A13"/>
    <mergeCell ref="B11:B13"/>
    <mergeCell ref="C11:C13"/>
    <mergeCell ref="D11:D13"/>
    <mergeCell ref="E11:H11"/>
  </mergeCells>
  <phoneticPr fontId="0" type="noConversion"/>
  <printOptions horizontalCentered="1" verticalCentered="1"/>
  <pageMargins left="0.86614173228346458" right="0.39370078740157483" top="0.47244094488188981" bottom="0.43307086614173229" header="0.51181102362204722" footer="0.27559055118110237"/>
  <pageSetup paperSize="9" scale="6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VL KKCHO A50-1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RCM</cp:lastModifiedBy>
  <cp:lastPrinted>2017-05-24T14:58:45Z</cp:lastPrinted>
  <dcterms:created xsi:type="dcterms:W3CDTF">2007-01-22T20:18:35Z</dcterms:created>
  <dcterms:modified xsi:type="dcterms:W3CDTF">2017-05-24T15:09:37Z</dcterms:modified>
</cp:coreProperties>
</file>